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C:\Temp\pour livraison site ST\examples-of-ddr-memory-routing-on-stm32mpus\STM32MP25xxAJ\STM32MP25xxAJ with LPDDR4\CAD_Project\"/>
    </mc:Choice>
  </mc:AlternateContent>
  <xr:revisionPtr revIDLastSave="0" documentId="13_ncr:1_{939CA40D-BF69-4836-AC66-FBAD33C7E4A4}" xr6:coauthVersionLast="47" xr6:coauthVersionMax="47" xr10:uidLastSave="{00000000-0000-0000-0000-000000000000}"/>
  <bookViews>
    <workbookView xWindow="-108" yWindow="-108" windowWidth="23256" windowHeight="12456" activeTab="1" xr2:uid="{00000000-000D-0000-FFFF-FFFF00000000}"/>
  </bookViews>
  <sheets>
    <sheet name="Info" sheetId="10" r:id="rId1"/>
    <sheet name="LPDDR4" sheetId="1" r:id="rId2"/>
    <sheet name="Classified as UnClassified" sheetId="11" state="hidden" r:id="rId3"/>
    <sheet name="xl_DCF_History" sheetId="6" state="veryHidden" r:id="rId4"/>
  </sheets>
  <definedNames>
    <definedName name="_xlnm._FilterDatabase" localSheetId="0" hidden="1">Info!$A$2:$D$2</definedName>
    <definedName name="_xlnm._FilterDatabase" localSheetId="1" hidden="1">LPDDR4!$B$2:$R$2</definedName>
    <definedName name="CLOCK_A_LENGHTS">LPDDR4!$G$7:$G$8</definedName>
    <definedName name="CLOCK_B_LENGHTS">LPDDR4!$G$19:$G$20</definedName>
    <definedName name="DQS0_A_LENGTHS">LPDDR4!$G$47:$G$48</definedName>
    <definedName name="DQS0_B_LENGTHS">LPDDR4!#REF!</definedName>
    <definedName name="DQS1_A_LENGTHS">LPDDR4!$G$58:$G$59</definedName>
    <definedName name="DQS1_B_LENGTHS">LPDDR4!#REF!</definedName>
    <definedName name="NET_NAME">LPDDR4!$C:$C</definedName>
    <definedName name="PACKAGE_LENGTH">LPDDR4!$D:$D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2" i="1" l="1"/>
  <c r="H31" i="1"/>
  <c r="H30" i="1"/>
  <c r="H29" i="1"/>
  <c r="H28" i="1"/>
  <c r="H27" i="1"/>
  <c r="H26" i="1"/>
  <c r="G59" i="1"/>
  <c r="G58" i="1"/>
  <c r="G57" i="1"/>
  <c r="G56" i="1"/>
  <c r="G55" i="1"/>
  <c r="H55" i="1" s="1"/>
  <c r="G54" i="1"/>
  <c r="H54" i="1" s="1"/>
  <c r="G53" i="1"/>
  <c r="H53" i="1" s="1"/>
  <c r="G52" i="1"/>
  <c r="H52" i="1" s="1"/>
  <c r="G51" i="1"/>
  <c r="H51" i="1" s="1"/>
  <c r="G50" i="1"/>
  <c r="G49" i="1"/>
  <c r="G48" i="1"/>
  <c r="G47" i="1"/>
  <c r="G46" i="1"/>
  <c r="G45" i="1"/>
  <c r="G44" i="1"/>
  <c r="G43" i="1"/>
  <c r="G42" i="1"/>
  <c r="G41" i="1"/>
  <c r="G40" i="1"/>
  <c r="G39" i="1"/>
  <c r="G38"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H4" i="1" s="1"/>
  <c r="G3" i="1"/>
  <c r="H13" i="1" l="1"/>
  <c r="H14" i="1"/>
  <c r="H5" i="1"/>
  <c r="H6" i="1"/>
  <c r="H50" i="1"/>
  <c r="H40" i="1"/>
  <c r="H41" i="1"/>
  <c r="H38" i="1"/>
  <c r="H57" i="1"/>
  <c r="I47" i="1"/>
  <c r="H39" i="1"/>
  <c r="H3" i="1"/>
  <c r="H42" i="1"/>
  <c r="H43" i="1"/>
  <c r="H44" i="1"/>
  <c r="H45" i="1"/>
  <c r="H46" i="1"/>
  <c r="H9" i="1"/>
  <c r="H10" i="1"/>
  <c r="H11" i="1"/>
  <c r="H12" i="1"/>
  <c r="H56" i="1"/>
  <c r="I58" i="1"/>
  <c r="H49" i="1"/>
  <c r="H23" i="1"/>
  <c r="H24" i="1"/>
  <c r="H16" i="1"/>
  <c r="H25" i="1"/>
  <c r="H15" i="1"/>
  <c r="H17" i="1"/>
  <c r="H22" i="1"/>
  <c r="H18" i="1"/>
  <c r="H21" i="1"/>
</calcChain>
</file>

<file path=xl/sharedStrings.xml><?xml version="1.0" encoding="utf-8"?>
<sst xmlns="http://schemas.openxmlformats.org/spreadsheetml/2006/main" count="187" uniqueCount="143">
  <si>
    <t>NET NAME</t>
  </si>
  <si>
    <t>CLINAME</t>
  </si>
  <si>
    <t>DATETIME</t>
  </si>
  <si>
    <t>DONEBY</t>
  </si>
  <si>
    <t>IPADDRESS</t>
  </si>
  <si>
    <t>APPVER</t>
  </si>
  <si>
    <t>RANDOM</t>
  </si>
  <si>
    <t>CHECKSUM</t>
  </si>
  <si>
    <t>ᑤᑥᐱᑣᑶᒄᒅᒃᑺᑴᒅᑶᑵ</t>
  </si>
  <si>
    <t>ᑃᑀᑂᑅᑀᑃᑁᑂᑉᐱᐱᑂᑃᑋᑁᑂᑒᑞᐱᐹᑘᑞᑥᐼᑂᑋᑁᐺ</t>
  </si>
  <si>
    <t>ᑤᑥᑭᑝᑾᑶᑁᑁᑂᑃᑊ</t>
  </si>
  <si>
    <t>ᑝᑞᑖᑔᑨᑝᑁᑉᑉᑄ</t>
  </si>
  <si>
    <t>ᑇᐿᑁᐿᑁᐿᑁ</t>
  </si>
  <si>
    <t>ᑅᑂᑆᑊ</t>
  </si>
  <si>
    <t>Byte 0</t>
  </si>
  <si>
    <t>Byte 1</t>
  </si>
  <si>
    <t>A7</t>
  </si>
  <si>
    <t>A5</t>
  </si>
  <si>
    <t>A9</t>
  </si>
  <si>
    <t>A13</t>
  </si>
  <si>
    <t>A3</t>
  </si>
  <si>
    <t>A2</t>
  </si>
  <si>
    <t>A0</t>
  </si>
  <si>
    <t>A14</t>
  </si>
  <si>
    <t>A11</t>
  </si>
  <si>
    <t>A1</t>
  </si>
  <si>
    <t>A12</t>
  </si>
  <si>
    <t>A10</t>
  </si>
  <si>
    <t>A8</t>
  </si>
  <si>
    <t>A6</t>
  </si>
  <si>
    <t>A4</t>
  </si>
  <si>
    <t>TOTAL LENGTH (mm)</t>
  </si>
  <si>
    <t>within the limits</t>
  </si>
  <si>
    <t>outside the limits</t>
  </si>
  <si>
    <t>value</t>
  </si>
  <si>
    <t>ᅡᅢᄮᅑᅽᅼᅴᅷᅲᅳᅼᆂᅷᅯᅺ</t>
  </si>
  <si>
    <t>ᅁᄽᅀᅁᄽᅀᄾᄿᅆᄮᄮᄿᅃᅈᅃᅄᅞᅛᄮᄶᅕᅛᅢᄹᄿᅈᄾᄷ</t>
  </si>
  <si>
    <t>ᅡᅢᅪᅚᅻᅳᄾᄾᄿᅀᅇ</t>
  </si>
  <si>
    <t>ᅚᅛᅓᅑᅥᅚᄾᅆᅆᅁ</t>
  </si>
  <si>
    <t>ᅄᄼᄾᄼᄾᄼᄾ</t>
  </si>
  <si>
    <t>ᅂᅁᅅᄿ</t>
  </si>
  <si>
    <t>Board reference:</t>
  </si>
  <si>
    <t>Variant:</t>
  </si>
  <si>
    <t>PCB revision:</t>
  </si>
  <si>
    <t>Assembly revision:</t>
  </si>
  <si>
    <t>Date:</t>
  </si>
  <si>
    <t>࡚ࡳࡈࡱࡦࡸࡸ࡮࡫࡮ࡪࡩ</t>
  </si>
  <si>
    <t>࠷࠴࠺࠴࠷࠵࠶࠾ࠥࠥ࠶࠽࠿࠶࠼ࡕࡒࠥ࠭ࡌࡒ࡙࠰࠶࠿࠵࠮</t>
  </si>
  <si>
    <t>ࡘ࡙ࡡࡑࡲࡪ࠵࠵࠶࠷࠾</t>
  </si>
  <si>
    <t>ࡑࡒࡊࡈ࡜ࡑ࠵࠽࠽࠸</t>
  </si>
  <si>
    <t>࠻࠳࠵࠳࠵࠳࠵</t>
  </si>
  <si>
    <t>࠹࠶࠵࠷</t>
  </si>
  <si>
    <t>A15</t>
  </si>
  <si>
    <t>A16</t>
  </si>
  <si>
    <t>A18</t>
  </si>
  <si>
    <t>A20</t>
  </si>
  <si>
    <t>A21</t>
  </si>
  <si>
    <t>A22</t>
  </si>
  <si>
    <t>A23</t>
  </si>
  <si>
    <t>A25</t>
  </si>
  <si>
    <t>A26</t>
  </si>
  <si>
    <t>A27</t>
  </si>
  <si>
    <t>A28</t>
  </si>
  <si>
    <t>A29</t>
  </si>
  <si>
    <t>A30</t>
  </si>
  <si>
    <t>A31</t>
  </si>
  <si>
    <t>DELTA WITH ((DQSn_P+DQSn_N)/2)
MAX: +/- 1.42 mm</t>
  </si>
  <si>
    <t>DELTA WITH ((CLK_P+CLK_N)/2):
MAX: +/- 12.07 mm</t>
  </si>
  <si>
    <t>DELTA WITH ((CLK_P+CLK_N)/2):
   MAX +/- 3.55 mm</t>
  </si>
  <si>
    <t>DDR_DQ1_A</t>
  </si>
  <si>
    <t>DDR_DQ0_A</t>
  </si>
  <si>
    <t>DDR_DQ2_A</t>
  </si>
  <si>
    <t>DDR_DQ3_A</t>
  </si>
  <si>
    <t>DDR_DQ4_A</t>
  </si>
  <si>
    <t>DDR_DQ5_A</t>
  </si>
  <si>
    <t>DDR_DQ6_A</t>
  </si>
  <si>
    <t>DDR_DQ7_A</t>
  </si>
  <si>
    <t>DDR_DQMI0_A</t>
  </si>
  <si>
    <t>DDR_DQS0_A_P</t>
  </si>
  <si>
    <t>DDR_DQS0_A_N</t>
  </si>
  <si>
    <t>DDR_DQ8_A</t>
  </si>
  <si>
    <t>DDR_DQ9_A</t>
  </si>
  <si>
    <t>DDR_DQ10_A</t>
  </si>
  <si>
    <t>DDR_DQ11_A</t>
  </si>
  <si>
    <t>DDR_DQ12_A</t>
  </si>
  <si>
    <t>DDR_DQ13_A</t>
  </si>
  <si>
    <t>DDR_DQ14_A</t>
  </si>
  <si>
    <t>DDR_DQ15_A</t>
  </si>
  <si>
    <t>DDR_DQMI1_A</t>
  </si>
  <si>
    <t>DDR_DQS1_A_N</t>
  </si>
  <si>
    <t>DDR_DQS1_A_P</t>
  </si>
  <si>
    <t>A17</t>
  </si>
  <si>
    <t>࠷࠴࠷࠼࠴࠷࠵࠷࠸ࠥࠥ࠶࠼࠿࠵࠻ࠥ࠭ࡌࡒ࡙࠰࠶࠿࠵࠮</t>
  </si>
  <si>
    <t>ࡠ࡚ࡳࡈࡱࡦࡸࡸ࡮࡫࡮ࡪࡩࡢࠥࡃࠥࡆࡎࡕࠥ࡭ࡦࡳࡩࡴࡻࡪࡷ</t>
  </si>
  <si>
    <t>ࡑࡒࡊࡈ࡜ࡑ࠶࠷࠻࠼</t>
  </si>
  <si>
    <t>࠽࠳࠹࠳࠵࠳࠵</t>
  </si>
  <si>
    <t>࠺࠽࠶࠹</t>
  </si>
  <si>
    <t>BALL NAME</t>
  </si>
  <si>
    <t>NA</t>
  </si>
  <si>
    <t>NA  = Not Applicable</t>
  </si>
  <si>
    <t>DDR_DQ0</t>
  </si>
  <si>
    <t>DDR_DQ1</t>
  </si>
  <si>
    <t>DDR_DQ2</t>
  </si>
  <si>
    <t>DDR_DQ3</t>
  </si>
  <si>
    <t>DDR_DQ4</t>
  </si>
  <si>
    <t>DDR_DQ5</t>
  </si>
  <si>
    <t>DDR_DQ6</t>
  </si>
  <si>
    <t>DDR_DQ7</t>
  </si>
  <si>
    <t>DDR_DQM0</t>
  </si>
  <si>
    <t>DDR_DQS0N</t>
  </si>
  <si>
    <t>DDR_DQS0P</t>
  </si>
  <si>
    <t>DDR_DQ8</t>
  </si>
  <si>
    <t>DDR_DQ9</t>
  </si>
  <si>
    <t>DDR_DQ10</t>
  </si>
  <si>
    <t>DDR_DQ11</t>
  </si>
  <si>
    <t>DDR_DQ12</t>
  </si>
  <si>
    <t>DDR_DQ13</t>
  </si>
  <si>
    <t>DDR_DQ14</t>
  </si>
  <si>
    <t>DDR_DQ15</t>
  </si>
  <si>
    <t>DDR_DQS1N</t>
  </si>
  <si>
    <t>DDR_DQS1P</t>
  </si>
  <si>
    <t>DDR_DQM1</t>
  </si>
  <si>
    <t>Fill the column F with the track lengths of printed circuit board including via.
Modify  the track length of column F in order to be within the limits of column H and I.</t>
  </si>
  <si>
    <t>Color in column G shows shortest (green) and longest (red) lenghts in  the group.</t>
  </si>
  <si>
    <t>Address/Command</t>
  </si>
  <si>
    <t>Note: This document is an help to cross-check most wire lenght constrains, but cannot detect all DDR implementation issues.
Please also refer to latest AN5723 and AN5724 as well as product Reference Manual and Datasheet when implementing DDR device.</t>
  </si>
  <si>
    <t>Modifiable cell</t>
  </si>
  <si>
    <t>STM32MP25xxAJ (16x16)</t>
  </si>
  <si>
    <t>STM32MP25xxAJ LENGTH (mm)</t>
  </si>
  <si>
    <t>STM32MP25xxAJ to memory (mm)</t>
  </si>
  <si>
    <t>LPDDR4_memory_length_equalization_in_mm_for_STM32MP25xxAJ</t>
  </si>
  <si>
    <t>DDR_CKE</t>
  </si>
  <si>
    <t>DDR_CA0</t>
  </si>
  <si>
    <t>DDR_CA1</t>
  </si>
  <si>
    <t>DDR_CLK_P</t>
  </si>
  <si>
    <t>DDR_CLK_N</t>
  </si>
  <si>
    <t>DDR_CS</t>
  </si>
  <si>
    <t>DDR_CA2</t>
  </si>
  <si>
    <t>DDR_CA3</t>
  </si>
  <si>
    <t>DDR_CA4</t>
  </si>
  <si>
    <t>DDR_CA5</t>
  </si>
  <si>
    <t>Rev A</t>
  </si>
  <si>
    <t>STM32MP25XXAJ_LPDDR4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</si>
</sst>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name val="Arial"/>
      <family val="2"/>
    </font>
    <font>
      <sz val="8"/>
      <name val="Calibri"/>
      <family val="2"/>
    </font>
    <font>
      <b/>
      <sz val="11"/>
      <color theme="1"/>
      <name val="Arial"/>
      <family val="2"/>
    </font>
    <font>
      <sz val="12"/>
      <color theme="1"/>
      <name val="Arial"/>
      <family val="2"/>
    </font>
    <font>
      <b/>
      <sz val="28"/>
      <color theme="1"/>
      <name val="Arial"/>
      <family val="2"/>
    </font>
    <font>
      <b/>
      <sz val="12"/>
      <color theme="1"/>
      <name val="Arial"/>
      <family val="2"/>
    </font>
    <font>
      <sz val="11"/>
      <color theme="1"/>
      <name val="Arial"/>
      <family val="2"/>
    </font>
    <font>
      <b/>
      <sz val="14"/>
      <color theme="1"/>
      <name val="Arial"/>
      <family val="2"/>
    </font>
    <font>
      <b/>
      <sz val="14"/>
      <name val="Arial"/>
      <family val="2"/>
    </font>
    <font>
      <b/>
      <sz val="16"/>
      <color theme="1"/>
      <name val="Arial"/>
      <family val="2"/>
    </font>
    <font>
      <b/>
      <sz val="11"/>
      <color rgb="FF00B050"/>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rgb="FFFFD300"/>
        <bgColor indexed="64"/>
      </patternFill>
    </fill>
    <fill>
      <patternFill patternType="solid">
        <fgColor theme="0" tint="-0.249977111117893"/>
        <bgColor indexed="64"/>
      </patternFill>
    </fill>
    <fill>
      <patternFill patternType="solid">
        <fgColor theme="6" tint="0.79998168889431442"/>
        <bgColor indexed="64"/>
      </patternFill>
    </fill>
  </fills>
  <borders count="35">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83">
    <xf numFmtId="0" fontId="0" fillId="0" borderId="0" xfId="0"/>
    <xf numFmtId="0" fontId="3" fillId="2" borderId="0" xfId="0" applyFont="1" applyFill="1" applyAlignment="1">
      <alignment horizontal="center" vertical="center"/>
    </xf>
    <xf numFmtId="0" fontId="3" fillId="0" borderId="0" xfId="0" applyFont="1" applyAlignment="1">
      <alignment horizontal="center" vertical="center"/>
    </xf>
    <xf numFmtId="0" fontId="3" fillId="0" borderId="2" xfId="0" applyFont="1" applyBorder="1" applyAlignment="1">
      <alignment horizontal="left" vertical="center"/>
    </xf>
    <xf numFmtId="0" fontId="3" fillId="0" borderId="4" xfId="0" applyFont="1" applyBorder="1" applyAlignment="1">
      <alignment horizontal="left" vertical="center"/>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9" xfId="0" applyFont="1" applyFill="1" applyBorder="1" applyAlignment="1">
      <alignment horizontal="center" vertical="center" wrapText="1"/>
    </xf>
    <xf numFmtId="0" fontId="1" fillId="4" borderId="10" xfId="0" applyFont="1" applyFill="1" applyBorder="1" applyAlignment="1">
      <alignment horizontal="center" vertical="center"/>
    </xf>
    <xf numFmtId="0" fontId="1" fillId="3" borderId="11" xfId="0" applyFont="1" applyFill="1" applyBorder="1" applyAlignment="1">
      <alignment horizontal="center" vertical="center" wrapText="1"/>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15" xfId="0" applyFont="1" applyFill="1" applyBorder="1" applyAlignment="1">
      <alignment horizontal="center" vertical="center"/>
    </xf>
    <xf numFmtId="0" fontId="1" fillId="3" borderId="16" xfId="0" applyFont="1" applyFill="1" applyBorder="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horizontal="left" vertical="center"/>
    </xf>
    <xf numFmtId="0" fontId="1" fillId="3" borderId="17" xfId="0" applyFont="1" applyFill="1" applyBorder="1" applyAlignment="1">
      <alignment horizontal="center" vertical="center"/>
    </xf>
    <xf numFmtId="0" fontId="1" fillId="3" borderId="18"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19" xfId="0" applyFont="1" applyFill="1" applyBorder="1" applyAlignment="1">
      <alignment horizontal="center" vertical="center"/>
    </xf>
    <xf numFmtId="0" fontId="1" fillId="3" borderId="8"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3" borderId="7"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pplyProtection="1">
      <alignment horizontal="center" vertical="center"/>
      <protection locked="0"/>
    </xf>
    <xf numFmtId="0" fontId="1" fillId="3" borderId="4" xfId="0" applyFont="1" applyFill="1" applyBorder="1" applyAlignment="1">
      <alignment horizontal="center" vertical="center"/>
    </xf>
    <xf numFmtId="0" fontId="1" fillId="3" borderId="1" xfId="0" applyFont="1" applyFill="1" applyBorder="1" applyAlignment="1" applyProtection="1">
      <alignment horizontal="center" vertical="center"/>
      <protection locked="0"/>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20" xfId="0" applyFont="1" applyBorder="1" applyAlignment="1">
      <alignment horizontal="center" vertical="center"/>
    </xf>
    <xf numFmtId="0" fontId="1" fillId="3" borderId="20"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31" xfId="0" applyFont="1" applyFill="1" applyBorder="1" applyAlignment="1">
      <alignment horizontal="center" vertical="center"/>
    </xf>
    <xf numFmtId="0" fontId="1" fillId="3" borderId="29" xfId="0" applyFont="1" applyFill="1" applyBorder="1" applyAlignment="1">
      <alignment horizontal="center" vertical="center"/>
    </xf>
    <xf numFmtId="0" fontId="9" fillId="3" borderId="8" xfId="0" applyFont="1" applyFill="1" applyBorder="1" applyAlignment="1">
      <alignment horizontal="center" vertical="center"/>
    </xf>
    <xf numFmtId="0" fontId="8" fillId="0" borderId="0" xfId="0" applyFont="1" applyAlignment="1">
      <alignment horizontal="center" vertical="center"/>
    </xf>
    <xf numFmtId="0" fontId="1" fillId="0" borderId="15" xfId="0" applyFont="1" applyBorder="1" applyAlignment="1" applyProtection="1">
      <alignment horizontal="center" vertical="center"/>
      <protection locked="0"/>
    </xf>
    <xf numFmtId="0" fontId="1" fillId="0" borderId="1" xfId="0" applyFont="1" applyBorder="1" applyAlignment="1">
      <alignment horizontal="center" vertical="center"/>
    </xf>
    <xf numFmtId="0" fontId="1" fillId="0" borderId="7" xfId="0" applyFont="1" applyBorder="1" applyAlignment="1">
      <alignment horizontal="center" vertical="center"/>
    </xf>
    <xf numFmtId="0" fontId="1" fillId="0" borderId="16" xfId="0" applyFont="1" applyBorder="1" applyAlignment="1" applyProtection="1">
      <alignment horizontal="center" vertical="center"/>
      <protection locked="0"/>
    </xf>
    <xf numFmtId="0" fontId="1" fillId="0" borderId="3" xfId="0" applyFont="1" applyBorder="1" applyAlignment="1">
      <alignment horizontal="center" vertical="center"/>
    </xf>
    <xf numFmtId="0" fontId="1" fillId="0" borderId="10" xfId="0" applyFont="1" applyBorder="1" applyAlignment="1" applyProtection="1">
      <alignment horizontal="center" vertical="center"/>
      <protection locked="0"/>
    </xf>
    <xf numFmtId="0" fontId="1" fillId="0" borderId="5" xfId="0" applyFont="1" applyBorder="1" applyAlignment="1">
      <alignment horizontal="center" vertical="center"/>
    </xf>
    <xf numFmtId="0" fontId="1" fillId="0" borderId="32" xfId="0" applyFont="1" applyBorder="1" applyAlignment="1">
      <alignment horizontal="center" vertical="center"/>
    </xf>
    <xf numFmtId="0" fontId="1" fillId="0" borderId="2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0" xfId="0" applyFont="1" applyBorder="1" applyAlignment="1">
      <alignment horizontal="center" vertical="center"/>
    </xf>
    <xf numFmtId="0" fontId="4" fillId="0" borderId="0" xfId="0" applyFont="1" applyAlignment="1" applyProtection="1">
      <alignment vertical="center"/>
      <protection locked="0"/>
    </xf>
    <xf numFmtId="0" fontId="7" fillId="0" borderId="0" xfId="0" applyFont="1" applyProtection="1">
      <protection locked="0"/>
    </xf>
    <xf numFmtId="14" fontId="7" fillId="0" borderId="0" xfId="0" applyNumberFormat="1" applyFont="1" applyAlignment="1" applyProtection="1">
      <alignment horizontal="left"/>
      <protection locked="0"/>
    </xf>
    <xf numFmtId="0" fontId="4" fillId="0" borderId="0" xfId="0" applyFont="1" applyAlignment="1">
      <alignment horizontal="left" vertical="top" wrapText="1"/>
    </xf>
    <xf numFmtId="0" fontId="1" fillId="5" borderId="3" xfId="0" applyFont="1" applyFill="1" applyBorder="1" applyAlignment="1">
      <alignment horizontal="center" vertical="center"/>
    </xf>
    <xf numFmtId="0" fontId="1" fillId="5" borderId="5" xfId="0" applyFont="1" applyFill="1" applyBorder="1" applyAlignment="1">
      <alignment horizontal="center" vertical="center"/>
    </xf>
    <xf numFmtId="0" fontId="1" fillId="5" borderId="6" xfId="0" applyFont="1" applyFill="1" applyBorder="1" applyAlignment="1">
      <alignment horizontal="center" vertical="center"/>
    </xf>
    <xf numFmtId="0" fontId="1" fillId="5" borderId="28" xfId="0" applyFont="1" applyFill="1" applyBorder="1" applyAlignment="1">
      <alignment horizontal="center" vertical="center"/>
    </xf>
    <xf numFmtId="0" fontId="1" fillId="5" borderId="29" xfId="0" applyFont="1" applyFill="1" applyBorder="1" applyAlignment="1">
      <alignment horizontal="center" vertical="center"/>
    </xf>
    <xf numFmtId="0" fontId="1" fillId="0" borderId="20" xfId="0" applyFont="1" applyBorder="1" applyAlignment="1">
      <alignment horizontal="center" vertical="center"/>
    </xf>
    <xf numFmtId="0" fontId="1" fillId="0" borderId="30" xfId="0" applyFont="1" applyBorder="1" applyAlignment="1">
      <alignment horizontal="center" vertical="center"/>
    </xf>
    <xf numFmtId="0" fontId="9" fillId="3" borderId="25" xfId="0" applyFont="1" applyFill="1" applyBorder="1" applyAlignment="1">
      <alignment horizontal="center" vertical="center" textRotation="90"/>
    </xf>
    <xf numFmtId="0" fontId="9" fillId="3" borderId="26" xfId="0" applyFont="1" applyFill="1" applyBorder="1" applyAlignment="1">
      <alignment horizontal="center" vertical="center" textRotation="90"/>
    </xf>
    <xf numFmtId="0" fontId="9" fillId="3" borderId="27" xfId="0" applyFont="1" applyFill="1" applyBorder="1" applyAlignment="1">
      <alignment horizontal="center" vertical="center" textRotation="90"/>
    </xf>
    <xf numFmtId="0" fontId="1" fillId="5" borderId="2" xfId="0" applyFont="1" applyFill="1" applyBorder="1" applyAlignment="1">
      <alignment horizontal="center" vertical="center"/>
    </xf>
    <xf numFmtId="0" fontId="9" fillId="3" borderId="15" xfId="0" applyFont="1" applyFill="1" applyBorder="1" applyAlignment="1">
      <alignment horizontal="center" vertical="center" textRotation="90"/>
    </xf>
    <xf numFmtId="0" fontId="9" fillId="3" borderId="16" xfId="0" applyFont="1" applyFill="1" applyBorder="1" applyAlignment="1">
      <alignment horizontal="center" vertical="center" textRotation="90"/>
    </xf>
    <xf numFmtId="0" fontId="9" fillId="3" borderId="10" xfId="0" applyFont="1" applyFill="1" applyBorder="1" applyAlignment="1">
      <alignment horizontal="center" vertical="center" textRotation="90"/>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5" borderId="7" xfId="0" applyFont="1" applyFill="1" applyBorder="1" applyAlignment="1">
      <alignment horizontal="center" vertical="center"/>
    </xf>
    <xf numFmtId="0" fontId="10" fillId="2" borderId="0" xfId="0" applyFont="1" applyFill="1" applyAlignment="1">
      <alignment horizontal="center" vertical="center"/>
    </xf>
    <xf numFmtId="0" fontId="1" fillId="5" borderId="20" xfId="0" applyFont="1" applyFill="1" applyBorder="1" applyAlignment="1">
      <alignment horizontal="center" vertical="center"/>
    </xf>
    <xf numFmtId="0" fontId="3" fillId="0" borderId="33" xfId="0" applyFont="1" applyBorder="1" applyAlignment="1">
      <alignment horizontal="left" wrapText="1"/>
    </xf>
    <xf numFmtId="0" fontId="3" fillId="0" borderId="34" xfId="0" applyFont="1" applyBorder="1" applyAlignment="1">
      <alignment horizontal="left" wrapText="1"/>
    </xf>
    <xf numFmtId="0" fontId="3" fillId="0" borderId="21" xfId="0" applyFont="1" applyBorder="1" applyAlignment="1">
      <alignment horizontal="left" vertical="center" wrapText="1"/>
    </xf>
    <xf numFmtId="0" fontId="3" fillId="0" borderId="22" xfId="0" applyFont="1" applyBorder="1" applyAlignment="1">
      <alignment horizontal="left" vertical="center" wrapText="1"/>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11" fillId="6" borderId="0" xfId="0" applyFont="1" applyFill="1" applyAlignment="1">
      <alignment horizontal="left" vertical="center"/>
    </xf>
  </cellXfs>
  <cellStyles count="1">
    <cellStyle name="Normal" xfId="0" builtinId="0"/>
  </cellStyles>
  <dxfs count="8">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strike val="0"/>
        <color auto="1"/>
      </font>
      <fill>
        <patternFill>
          <bgColor rgb="FF39A9DC"/>
        </patternFill>
      </fill>
    </dxf>
    <dxf>
      <font>
        <b/>
        <i val="0"/>
      </font>
    </dxf>
    <dxf>
      <font>
        <b/>
        <i val="0"/>
        <strike val="0"/>
        <color rgb="FF00B050"/>
      </font>
      <fill>
        <patternFill>
          <bgColor theme="6" tint="0.79998168889431442"/>
        </patternFill>
      </fill>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2655674</xdr:colOff>
      <xdr:row>10</xdr:row>
      <xdr:rowOff>37428</xdr:rowOff>
    </xdr:to>
    <xdr:pic>
      <xdr:nvPicPr>
        <xdr:cNvPr id="4" name="Picture 3">
          <a:extLst>
            <a:ext uri="{FF2B5EF4-FFF2-40B4-BE49-F238E27FC236}">
              <a16:creationId xmlns:a16="http://schemas.microsoft.com/office/drawing/2014/main" id="{BCFC2068-2460-4D52-9319-91EA5DCEB73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0"/>
          <a:ext cx="2653769" cy="203947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6"/>
  <sheetViews>
    <sheetView zoomScale="85" zoomScaleNormal="85" workbookViewId="0">
      <selection activeCell="E14" sqref="E14"/>
    </sheetView>
  </sheetViews>
  <sheetFormatPr defaultColWidth="9" defaultRowHeight="15" x14ac:dyDescent="0.25"/>
  <cols>
    <col min="1" max="1" width="39.88671875" style="14" customWidth="1"/>
    <col min="2" max="2" width="54.5546875" style="14" customWidth="1"/>
    <col min="3" max="3" width="23" style="17" customWidth="1"/>
    <col min="4" max="4" width="18" style="14" customWidth="1"/>
    <col min="5" max="5" width="11.44140625" style="17" customWidth="1"/>
    <col min="6" max="6" width="11" style="14" customWidth="1"/>
    <col min="7" max="8" width="10.5546875" style="14" customWidth="1"/>
    <col min="9" max="16384" width="9" style="14"/>
  </cols>
  <sheetData>
    <row r="1" spans="2:10" x14ac:dyDescent="0.3">
      <c r="C1" s="14"/>
      <c r="E1" s="14"/>
    </row>
    <row r="2" spans="2:10" ht="35.4" x14ac:dyDescent="0.3">
      <c r="B2" s="15" t="s">
        <v>130</v>
      </c>
      <c r="C2" s="14"/>
      <c r="E2" s="14"/>
    </row>
    <row r="3" spans="2:10" x14ac:dyDescent="0.3">
      <c r="C3" s="14"/>
      <c r="E3" s="14"/>
    </row>
    <row r="4" spans="2:10" x14ac:dyDescent="0.3">
      <c r="C4" s="14"/>
      <c r="E4" s="14"/>
    </row>
    <row r="5" spans="2:10" x14ac:dyDescent="0.3">
      <c r="C5" s="14"/>
      <c r="E5" s="14"/>
    </row>
    <row r="6" spans="2:10" x14ac:dyDescent="0.3">
      <c r="C6" s="14"/>
      <c r="E6" s="14"/>
    </row>
    <row r="7" spans="2:10" x14ac:dyDescent="0.3">
      <c r="C7" s="14"/>
      <c r="E7" s="14"/>
    </row>
    <row r="8" spans="2:10" ht="15.6" x14ac:dyDescent="0.3">
      <c r="B8" s="16" t="s">
        <v>41</v>
      </c>
      <c r="C8" s="53" t="s">
        <v>142</v>
      </c>
      <c r="E8" s="14"/>
    </row>
    <row r="9" spans="2:10" ht="15.6" x14ac:dyDescent="0.25">
      <c r="B9" s="16" t="s">
        <v>42</v>
      </c>
      <c r="C9" s="54"/>
    </row>
    <row r="10" spans="2:10" ht="15.6" x14ac:dyDescent="0.25">
      <c r="B10" s="16" t="s">
        <v>43</v>
      </c>
      <c r="C10" s="53" t="s">
        <v>141</v>
      </c>
    </row>
    <row r="11" spans="2:10" ht="15.6" x14ac:dyDescent="0.25">
      <c r="B11" s="16" t="s">
        <v>44</v>
      </c>
      <c r="C11" s="53"/>
    </row>
    <row r="12" spans="2:10" ht="15.6" x14ac:dyDescent="0.25">
      <c r="B12" s="16" t="s">
        <v>45</v>
      </c>
      <c r="C12" s="55">
        <v>45741</v>
      </c>
    </row>
    <row r="16" spans="2:10" ht="42" customHeight="1" x14ac:dyDescent="0.3">
      <c r="B16" s="56" t="s">
        <v>125</v>
      </c>
      <c r="C16" s="56"/>
      <c r="D16" s="56"/>
      <c r="E16" s="56"/>
      <c r="F16" s="56"/>
      <c r="G16" s="56"/>
      <c r="H16" s="56"/>
      <c r="I16" s="56"/>
      <c r="J16" s="56"/>
    </row>
  </sheetData>
  <sheetProtection sheet="1" objects="1" scenarios="1"/>
  <mergeCells count="1">
    <mergeCell ref="B16:J16"/>
  </mergeCells>
  <conditionalFormatting sqref="B8:B12 D8">
    <cfRule type="colorScale" priority="216">
      <colorScale>
        <cfvo type="min"/>
        <cfvo type="percentile" val="50"/>
        <cfvo type="max"/>
        <color rgb="FF63BE7B"/>
        <color rgb="FFFFEB84"/>
        <color rgb="FFF8696B"/>
      </colorScale>
    </cfRule>
  </conditionalFormatting>
  <conditionalFormatting sqref="B10">
    <cfRule type="colorScale" priority="12">
      <colorScale>
        <cfvo type="min"/>
        <cfvo type="percentile" val="50"/>
        <cfvo type="max"/>
        <color rgb="FF63BE7B"/>
        <color rgb="FFFFEB84"/>
        <color rgb="FFF8696B"/>
      </colorScale>
    </cfRule>
  </conditionalFormatting>
  <conditionalFormatting sqref="B11">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9"/>
  <sheetViews>
    <sheetView tabSelected="1" zoomScale="70" zoomScaleNormal="70" workbookViewId="0">
      <selection activeCell="F9" sqref="F9"/>
    </sheetView>
  </sheetViews>
  <sheetFormatPr defaultColWidth="11.44140625" defaultRowHeight="17.399999999999999" x14ac:dyDescent="0.3"/>
  <cols>
    <col min="1" max="1" width="8" style="39" bestFit="1" customWidth="1"/>
    <col min="2" max="2" width="18" style="2" bestFit="1" customWidth="1"/>
    <col min="3" max="3" width="21.21875" style="2" customWidth="1"/>
    <col min="4" max="4" width="26.21875" style="2" customWidth="1"/>
    <col min="5" max="5" width="20.88671875" style="2" customWidth="1"/>
    <col min="6" max="6" width="24" style="2" customWidth="1"/>
    <col min="7" max="7" width="11.5546875" style="2" customWidth="1"/>
    <col min="8" max="8" width="30.44140625" style="2" customWidth="1"/>
    <col min="9" max="9" width="28.21875" style="2" customWidth="1"/>
    <col min="10" max="10" width="7.44140625" style="2" customWidth="1"/>
    <col min="11" max="11" width="11" style="2" customWidth="1"/>
    <col min="12" max="12" width="88.88671875" style="2" customWidth="1"/>
    <col min="13" max="19" width="11.44140625" style="2"/>
    <col min="20" max="20" width="15.44140625" style="2" customWidth="1"/>
    <col min="21" max="16384" width="11.44140625" style="2"/>
  </cols>
  <sheetData>
    <row r="1" spans="1:12" s="1" customFormat="1" ht="36" customHeight="1" thickBot="1" x14ac:dyDescent="0.35">
      <c r="A1" s="74" t="s">
        <v>127</v>
      </c>
      <c r="B1" s="74"/>
      <c r="C1" s="74"/>
      <c r="D1" s="74"/>
      <c r="E1" s="74"/>
      <c r="F1" s="74"/>
      <c r="G1" s="74"/>
      <c r="H1" s="74"/>
      <c r="I1" s="74"/>
    </row>
    <row r="2" spans="1:12" ht="75" customHeight="1" thickBot="1" x14ac:dyDescent="0.3">
      <c r="A2" s="38"/>
      <c r="B2" s="23" t="s">
        <v>97</v>
      </c>
      <c r="C2" s="7" t="s">
        <v>0</v>
      </c>
      <c r="D2" s="9" t="s">
        <v>128</v>
      </c>
      <c r="E2" s="24"/>
      <c r="F2" s="23" t="s">
        <v>129</v>
      </c>
      <c r="G2" s="7" t="s">
        <v>31</v>
      </c>
      <c r="H2" s="9" t="s">
        <v>68</v>
      </c>
      <c r="I2" s="24"/>
      <c r="J2" s="25"/>
      <c r="K2" s="76" t="s">
        <v>122</v>
      </c>
      <c r="L2" s="77"/>
    </row>
    <row r="3" spans="1:12" ht="15.75" customHeight="1" x14ac:dyDescent="0.3">
      <c r="A3" s="64" t="s">
        <v>124</v>
      </c>
      <c r="B3" s="12" t="s">
        <v>22</v>
      </c>
      <c r="C3" s="5" t="s">
        <v>131</v>
      </c>
      <c r="D3" s="26">
        <v>10.686</v>
      </c>
      <c r="E3" s="25"/>
      <c r="F3" s="40">
        <v>17.091000000000001</v>
      </c>
      <c r="G3" s="41">
        <f t="shared" ref="G3:G32" si="0">IF(OR(NET_NAME="NA",F:F="NA"),"NA",PACKAGE_LENGTH+F:F)</f>
        <v>27.777000000000001</v>
      </c>
      <c r="H3" s="42">
        <f>IF(OR(NET_NAME="NA",F:F="NA"),"NA",G:G-AVERAGEA(CLOCK_A_LENGHTS))</f>
        <v>3.222999999999999</v>
      </c>
      <c r="I3" s="25"/>
      <c r="J3" s="25"/>
      <c r="K3" s="13" t="s">
        <v>34</v>
      </c>
      <c r="L3" s="3" t="s">
        <v>32</v>
      </c>
    </row>
    <row r="4" spans="1:12" ht="16.5" customHeight="1" thickBot="1" x14ac:dyDescent="0.35">
      <c r="A4" s="65"/>
      <c r="B4" s="13" t="s">
        <v>25</v>
      </c>
      <c r="C4" s="6" t="s">
        <v>98</v>
      </c>
      <c r="D4" s="27">
        <v>9.8469999999999995</v>
      </c>
      <c r="E4" s="25"/>
      <c r="F4" s="43">
        <v>0</v>
      </c>
      <c r="G4" s="44" t="str">
        <f t="shared" si="0"/>
        <v>NA</v>
      </c>
      <c r="H4" s="31" t="str">
        <f>IF(OR(NET_NAME="NA",F:F="NA"),"NA",G:G-AVERAGEA(CLOCK_A_LENGHTS))</f>
        <v>NA</v>
      </c>
      <c r="I4" s="25"/>
      <c r="J4" s="25"/>
      <c r="K4" s="8" t="s">
        <v>34</v>
      </c>
      <c r="L4" s="4" t="s">
        <v>33</v>
      </c>
    </row>
    <row r="5" spans="1:12" ht="17.55" customHeight="1" thickBot="1" x14ac:dyDescent="0.35">
      <c r="A5" s="65"/>
      <c r="B5" s="13" t="s">
        <v>21</v>
      </c>
      <c r="C5" s="30" t="s">
        <v>132</v>
      </c>
      <c r="D5" s="27">
        <v>4.8070000000000004</v>
      </c>
      <c r="E5" s="25"/>
      <c r="F5" s="43">
        <v>16.475000000000001</v>
      </c>
      <c r="G5" s="44">
        <f t="shared" si="0"/>
        <v>21.282000000000004</v>
      </c>
      <c r="H5" s="31">
        <f>IF(OR(NET_NAME="NA",F:F="NA"),"NA",G:G-AVERAGEA(CLOCK_A_LENGHTS))</f>
        <v>-3.2719999999999985</v>
      </c>
      <c r="I5" s="25"/>
      <c r="J5" s="25"/>
    </row>
    <row r="6" spans="1:12" ht="17.55" customHeight="1" x14ac:dyDescent="0.3">
      <c r="A6" s="65"/>
      <c r="B6" s="13" t="s">
        <v>20</v>
      </c>
      <c r="C6" s="30" t="s">
        <v>133</v>
      </c>
      <c r="D6" s="27">
        <v>6.8639999999999999</v>
      </c>
      <c r="E6" s="25"/>
      <c r="F6" s="43">
        <v>15.938000000000001</v>
      </c>
      <c r="G6" s="44">
        <f t="shared" si="0"/>
        <v>22.802</v>
      </c>
      <c r="H6" s="31">
        <f>IF(OR(NET_NAME="NA",F:F="NA"),"NA",G:G-AVERAGEA(CLOCK_A_LENGHTS))</f>
        <v>-1.7520000000000024</v>
      </c>
      <c r="I6" s="25"/>
      <c r="J6" s="25"/>
      <c r="K6" s="78" t="s">
        <v>123</v>
      </c>
      <c r="L6" s="79"/>
    </row>
    <row r="7" spans="1:12" ht="15.75" customHeight="1" thickBot="1" x14ac:dyDescent="0.35">
      <c r="A7" s="65"/>
      <c r="B7" s="13" t="s">
        <v>30</v>
      </c>
      <c r="C7" s="6" t="s">
        <v>134</v>
      </c>
      <c r="D7" s="27">
        <v>5.2320000000000002</v>
      </c>
      <c r="E7" s="25"/>
      <c r="F7" s="43">
        <v>20.158000000000001</v>
      </c>
      <c r="G7" s="44">
        <f t="shared" si="0"/>
        <v>25.39</v>
      </c>
      <c r="H7" s="67"/>
      <c r="I7" s="25"/>
      <c r="J7" s="25"/>
      <c r="K7" s="80"/>
      <c r="L7" s="81"/>
    </row>
    <row r="8" spans="1:12" ht="15.75" customHeight="1" x14ac:dyDescent="0.3">
      <c r="A8" s="65"/>
      <c r="B8" s="13" t="s">
        <v>17</v>
      </c>
      <c r="C8" s="6" t="s">
        <v>135</v>
      </c>
      <c r="D8" s="27">
        <v>3.964</v>
      </c>
      <c r="E8" s="25"/>
      <c r="F8" s="43">
        <v>19.754000000000001</v>
      </c>
      <c r="G8" s="44">
        <f t="shared" si="0"/>
        <v>23.718</v>
      </c>
      <c r="H8" s="67"/>
      <c r="I8" s="25"/>
      <c r="J8" s="25"/>
    </row>
    <row r="9" spans="1:12" ht="15.75" customHeight="1" x14ac:dyDescent="0.3">
      <c r="A9" s="65"/>
      <c r="B9" s="13" t="s">
        <v>29</v>
      </c>
      <c r="C9" s="6" t="s">
        <v>136</v>
      </c>
      <c r="D9" s="27">
        <v>5.6180000000000003</v>
      </c>
      <c r="E9" s="25"/>
      <c r="F9" s="43">
        <v>17.914999999999999</v>
      </c>
      <c r="G9" s="44">
        <f t="shared" si="0"/>
        <v>23.533000000000001</v>
      </c>
      <c r="H9" s="31">
        <f t="shared" ref="H9:H14" si="1">IF(OR(NET_NAME="NA",F:F="NA"),"NA",G:G-AVERAGEA(CLOCK_A_LENGHTS))</f>
        <v>-1.0210000000000008</v>
      </c>
      <c r="I9" s="25"/>
      <c r="J9" s="25"/>
    </row>
    <row r="10" spans="1:12" ht="15.75" customHeight="1" thickBot="1" x14ac:dyDescent="0.35">
      <c r="A10" s="65"/>
      <c r="B10" s="13" t="s">
        <v>16</v>
      </c>
      <c r="C10" s="6" t="s">
        <v>98</v>
      </c>
      <c r="D10" s="27">
        <v>6.1619999999999999</v>
      </c>
      <c r="E10" s="25"/>
      <c r="F10" s="43">
        <v>0</v>
      </c>
      <c r="G10" s="44" t="str">
        <f t="shared" si="0"/>
        <v>NA</v>
      </c>
      <c r="H10" s="31" t="str">
        <f t="shared" si="1"/>
        <v>NA</v>
      </c>
      <c r="I10" s="25"/>
      <c r="J10" s="25"/>
      <c r="K10" s="18" t="s">
        <v>99</v>
      </c>
      <c r="L10" s="18"/>
    </row>
    <row r="11" spans="1:12" ht="15.75" customHeight="1" thickBot="1" x14ac:dyDescent="0.35">
      <c r="A11" s="65"/>
      <c r="B11" s="13" t="s">
        <v>28</v>
      </c>
      <c r="C11" s="30" t="s">
        <v>137</v>
      </c>
      <c r="D11" s="27">
        <v>7.2889999999999997</v>
      </c>
      <c r="E11" s="25"/>
      <c r="F11" s="43">
        <v>14.564</v>
      </c>
      <c r="G11" s="44">
        <f t="shared" si="0"/>
        <v>21.853000000000002</v>
      </c>
      <c r="H11" s="31">
        <f t="shared" si="1"/>
        <v>-2.7010000000000005</v>
      </c>
      <c r="I11" s="25"/>
      <c r="J11" s="25"/>
    </row>
    <row r="12" spans="1:12" ht="15.75" customHeight="1" thickBot="1" x14ac:dyDescent="0.35">
      <c r="A12" s="65"/>
      <c r="B12" s="13" t="s">
        <v>18</v>
      </c>
      <c r="C12" s="30" t="s">
        <v>138</v>
      </c>
      <c r="D12" s="27">
        <v>9.9009999999999998</v>
      </c>
      <c r="E12" s="25"/>
      <c r="F12" s="43">
        <v>14.997</v>
      </c>
      <c r="G12" s="44">
        <f t="shared" si="0"/>
        <v>24.898</v>
      </c>
      <c r="H12" s="31">
        <f t="shared" si="1"/>
        <v>0.34399999999999764</v>
      </c>
      <c r="I12" s="25"/>
      <c r="J12" s="25"/>
      <c r="K12" s="82" t="s">
        <v>126</v>
      </c>
      <c r="L12" s="82"/>
    </row>
    <row r="13" spans="1:12" ht="15.75" customHeight="1" thickBot="1" x14ac:dyDescent="0.35">
      <c r="A13" s="65"/>
      <c r="B13" s="13" t="s">
        <v>27</v>
      </c>
      <c r="C13" s="30" t="s">
        <v>139</v>
      </c>
      <c r="D13" s="27">
        <v>7.8849999999999998</v>
      </c>
      <c r="E13" s="25"/>
      <c r="F13" s="43">
        <v>14.679</v>
      </c>
      <c r="G13" s="44">
        <f t="shared" si="0"/>
        <v>22.564</v>
      </c>
      <c r="H13" s="31">
        <f t="shared" si="1"/>
        <v>-1.990000000000002</v>
      </c>
      <c r="I13" s="25"/>
    </row>
    <row r="14" spans="1:12" ht="15.75" customHeight="1" thickBot="1" x14ac:dyDescent="0.35">
      <c r="A14" s="65"/>
      <c r="B14" s="21" t="s">
        <v>24</v>
      </c>
      <c r="C14" s="30" t="s">
        <v>140</v>
      </c>
      <c r="D14" s="29">
        <v>8.6560000000000006</v>
      </c>
      <c r="E14" s="25"/>
      <c r="F14" s="45">
        <v>15.205</v>
      </c>
      <c r="G14" s="46">
        <f t="shared" si="0"/>
        <v>23.861000000000001</v>
      </c>
      <c r="H14" s="32">
        <f t="shared" si="1"/>
        <v>-0.69300000000000139</v>
      </c>
      <c r="I14" s="25"/>
    </row>
    <row r="15" spans="1:12" ht="15.45" customHeight="1" x14ac:dyDescent="0.3">
      <c r="A15" s="65"/>
      <c r="B15" s="36" t="s">
        <v>26</v>
      </c>
      <c r="C15" s="5" t="s">
        <v>98</v>
      </c>
      <c r="D15" s="37">
        <v>7.7880000000000003</v>
      </c>
      <c r="E15" s="25"/>
      <c r="F15" s="50" t="s">
        <v>98</v>
      </c>
      <c r="G15" s="47" t="str">
        <f t="shared" si="0"/>
        <v>NA</v>
      </c>
      <c r="H15" s="48" t="str">
        <f>IF(OR(NET_NAME="NA",F:F="NA"),"NA",G:G-AVERAGEA(CLOCK_B_LENGHTS))</f>
        <v>NA</v>
      </c>
      <c r="I15" s="25"/>
    </row>
    <row r="16" spans="1:12" ht="15.75" customHeight="1" x14ac:dyDescent="0.3">
      <c r="A16" s="65"/>
      <c r="B16" s="13" t="s">
        <v>19</v>
      </c>
      <c r="C16" s="6" t="s">
        <v>98</v>
      </c>
      <c r="D16" s="27">
        <v>6.0490000000000004</v>
      </c>
      <c r="E16" s="25"/>
      <c r="F16" s="51" t="s">
        <v>98</v>
      </c>
      <c r="G16" s="44" t="str">
        <f t="shared" si="0"/>
        <v>NA</v>
      </c>
      <c r="H16" s="31" t="str">
        <f>IF(OR(NET_NAME="NA",F:F="NA"),"NA",G:G-AVERAGEA(CLOCK_B_LENGHTS))</f>
        <v>NA</v>
      </c>
      <c r="I16" s="25"/>
    </row>
    <row r="17" spans="1:9" ht="17.55" customHeight="1" x14ac:dyDescent="0.3">
      <c r="A17" s="65"/>
      <c r="B17" s="13" t="s">
        <v>23</v>
      </c>
      <c r="C17" s="6" t="s">
        <v>98</v>
      </c>
      <c r="D17" s="27">
        <v>4.9320000000000004</v>
      </c>
      <c r="E17" s="25"/>
      <c r="F17" s="51" t="s">
        <v>98</v>
      </c>
      <c r="G17" s="44" t="str">
        <f t="shared" si="0"/>
        <v>NA</v>
      </c>
      <c r="H17" s="31" t="str">
        <f>IF(OR(NET_NAME="NA",F:F="NA"),"NA",G:G-AVERAGEA(CLOCK_B_LENGHTS))</f>
        <v>NA</v>
      </c>
      <c r="I17" s="25"/>
    </row>
    <row r="18" spans="1:9" ht="15.75" customHeight="1" x14ac:dyDescent="0.3">
      <c r="A18" s="65"/>
      <c r="B18" s="13" t="s">
        <v>52</v>
      </c>
      <c r="C18" s="6" t="s">
        <v>98</v>
      </c>
      <c r="D18" s="27">
        <v>5.55</v>
      </c>
      <c r="E18" s="25"/>
      <c r="F18" s="51" t="s">
        <v>98</v>
      </c>
      <c r="G18" s="44" t="str">
        <f t="shared" si="0"/>
        <v>NA</v>
      </c>
      <c r="H18" s="31" t="str">
        <f>IF(OR(NET_NAME="NA",F:F="NA"),"NA",G:G-AVERAGEA(CLOCK_B_LENGHTS))</f>
        <v>NA</v>
      </c>
      <c r="I18" s="25"/>
    </row>
    <row r="19" spans="1:9" ht="15.75" customHeight="1" x14ac:dyDescent="0.3">
      <c r="A19" s="65"/>
      <c r="B19" s="13" t="s">
        <v>53</v>
      </c>
      <c r="C19" s="6" t="s">
        <v>98</v>
      </c>
      <c r="D19" s="27">
        <v>7.6870000000000003</v>
      </c>
      <c r="E19" s="25"/>
      <c r="F19" s="51" t="s">
        <v>98</v>
      </c>
      <c r="G19" s="44" t="str">
        <f t="shared" si="0"/>
        <v>NA</v>
      </c>
      <c r="H19" s="75"/>
      <c r="I19" s="25"/>
    </row>
    <row r="20" spans="1:9" ht="15.75" customHeight="1" x14ac:dyDescent="0.3">
      <c r="A20" s="65"/>
      <c r="B20" s="13" t="s">
        <v>91</v>
      </c>
      <c r="C20" s="6" t="s">
        <v>98</v>
      </c>
      <c r="D20" s="27">
        <v>8.3629999999999995</v>
      </c>
      <c r="E20" s="25"/>
      <c r="F20" s="51" t="s">
        <v>98</v>
      </c>
      <c r="G20" s="44" t="str">
        <f t="shared" si="0"/>
        <v>NA</v>
      </c>
      <c r="H20" s="61"/>
      <c r="I20" s="25"/>
    </row>
    <row r="21" spans="1:9" ht="15.75" customHeight="1" x14ac:dyDescent="0.3">
      <c r="A21" s="65"/>
      <c r="B21" s="13" t="s">
        <v>54</v>
      </c>
      <c r="C21" s="6" t="s">
        <v>98</v>
      </c>
      <c r="D21" s="27">
        <v>10.058</v>
      </c>
      <c r="E21" s="25"/>
      <c r="F21" s="51" t="s">
        <v>98</v>
      </c>
      <c r="G21" s="44" t="str">
        <f t="shared" si="0"/>
        <v>NA</v>
      </c>
      <c r="H21" s="31" t="str">
        <f>IF(OR(NET_NAME="NA",F:F="NA"),"NA",G:G-AVERAGEA(CLOCK_B_LENGHTS))</f>
        <v>NA</v>
      </c>
      <c r="I21" s="25"/>
    </row>
    <row r="22" spans="1:9" ht="15.75" customHeight="1" x14ac:dyDescent="0.3">
      <c r="A22" s="65"/>
      <c r="B22" s="13" t="s">
        <v>55</v>
      </c>
      <c r="C22" s="6" t="s">
        <v>98</v>
      </c>
      <c r="D22" s="27">
        <v>8.3290000000000006</v>
      </c>
      <c r="E22" s="25"/>
      <c r="F22" s="51" t="s">
        <v>98</v>
      </c>
      <c r="G22" s="44" t="str">
        <f t="shared" si="0"/>
        <v>NA</v>
      </c>
      <c r="H22" s="31" t="str">
        <f>IF(OR(NET_NAME="NA",F:F="NA"),"NA",G:G-AVERAGEA(CLOCK_B_LENGHTS))</f>
        <v>NA</v>
      </c>
      <c r="I22" s="25"/>
    </row>
    <row r="23" spans="1:9" ht="15.6" customHeight="1" x14ac:dyDescent="0.3">
      <c r="A23" s="65"/>
      <c r="B23" s="13" t="s">
        <v>56</v>
      </c>
      <c r="C23" s="6" t="s">
        <v>98</v>
      </c>
      <c r="D23" s="27">
        <v>6.851</v>
      </c>
      <c r="E23" s="25"/>
      <c r="F23" s="51" t="s">
        <v>98</v>
      </c>
      <c r="G23" s="44" t="str">
        <f t="shared" si="0"/>
        <v>NA</v>
      </c>
      <c r="H23" s="31" t="str">
        <f>IF(OR(NET_NAME="NA",F:F="NA"),"NA",G:G-AVERAGEA(CLOCK_B_LENGHTS))</f>
        <v>NA</v>
      </c>
      <c r="I23" s="25"/>
    </row>
    <row r="24" spans="1:9" ht="15.6" customHeight="1" x14ac:dyDescent="0.3">
      <c r="A24" s="65"/>
      <c r="B24" s="13" t="s">
        <v>57</v>
      </c>
      <c r="C24" s="6" t="s">
        <v>98</v>
      </c>
      <c r="D24" s="27">
        <v>6.2149999999999999</v>
      </c>
      <c r="E24" s="25"/>
      <c r="F24" s="51" t="s">
        <v>98</v>
      </c>
      <c r="G24" s="44" t="str">
        <f t="shared" si="0"/>
        <v>NA</v>
      </c>
      <c r="H24" s="31" t="str">
        <f>IF(OR(NET_NAME="NA",F:F="NA"),"NA",G:G-AVERAGEA(CLOCK_B_LENGHTS))</f>
        <v>NA</v>
      </c>
      <c r="I24" s="25"/>
    </row>
    <row r="25" spans="1:9" ht="15.6" customHeight="1" thickBot="1" x14ac:dyDescent="0.35">
      <c r="A25" s="65"/>
      <c r="B25" s="22" t="s">
        <v>58</v>
      </c>
      <c r="C25" s="6" t="s">
        <v>98</v>
      </c>
      <c r="D25" s="34">
        <v>6.2949999999999999</v>
      </c>
      <c r="E25" s="25"/>
      <c r="F25" s="52" t="s">
        <v>98</v>
      </c>
      <c r="G25" s="49" t="str">
        <f t="shared" si="0"/>
        <v>NA</v>
      </c>
      <c r="H25" s="33" t="str">
        <f>IF(OR(NET_NAME="NA",F:F="NA"),"NA",G:G-AVERAGEA(CLOCK_B_LENGHTS))</f>
        <v>NA</v>
      </c>
      <c r="I25" s="25"/>
    </row>
    <row r="26" spans="1:9" ht="15.6" customHeight="1" x14ac:dyDescent="0.3">
      <c r="A26" s="65"/>
      <c r="B26" s="12" t="s">
        <v>59</v>
      </c>
      <c r="C26" s="5" t="s">
        <v>98</v>
      </c>
      <c r="D26" s="26">
        <v>4.2389999999999999</v>
      </c>
      <c r="E26" s="25"/>
      <c r="F26" s="50" t="s">
        <v>98</v>
      </c>
      <c r="G26" s="41" t="str">
        <f t="shared" si="0"/>
        <v>NA</v>
      </c>
      <c r="H26" s="42" t="str">
        <f t="shared" ref="H26:H32" si="2">IF(OR(NET_NAME="NA",F:F="NA"),"NA",G:G-AVERAGEA(CLOCK_A_LENGHTS))</f>
        <v>NA</v>
      </c>
      <c r="I26" s="25"/>
    </row>
    <row r="27" spans="1:9" ht="15.6" customHeight="1" x14ac:dyDescent="0.3">
      <c r="A27" s="65"/>
      <c r="B27" s="13" t="s">
        <v>60</v>
      </c>
      <c r="C27" s="6" t="s">
        <v>98</v>
      </c>
      <c r="D27" s="27">
        <v>6.9409999999999998</v>
      </c>
      <c r="E27" s="25"/>
      <c r="F27" s="51" t="s">
        <v>98</v>
      </c>
      <c r="G27" s="44" t="str">
        <f t="shared" si="0"/>
        <v>NA</v>
      </c>
      <c r="H27" s="31" t="str">
        <f t="shared" si="2"/>
        <v>NA</v>
      </c>
      <c r="I27" s="25"/>
    </row>
    <row r="28" spans="1:9" ht="15.6" customHeight="1" x14ac:dyDescent="0.3">
      <c r="A28" s="65"/>
      <c r="B28" s="13" t="s">
        <v>61</v>
      </c>
      <c r="C28" s="6" t="s">
        <v>98</v>
      </c>
      <c r="D28" s="27">
        <v>8.7390000000000008</v>
      </c>
      <c r="E28" s="25"/>
      <c r="F28" s="51" t="s">
        <v>98</v>
      </c>
      <c r="G28" s="44" t="str">
        <f t="shared" si="0"/>
        <v>NA</v>
      </c>
      <c r="H28" s="31" t="str">
        <f t="shared" si="2"/>
        <v>NA</v>
      </c>
      <c r="I28" s="25"/>
    </row>
    <row r="29" spans="1:9" ht="15.75" customHeight="1" x14ac:dyDescent="0.3">
      <c r="A29" s="65"/>
      <c r="B29" s="13" t="s">
        <v>62</v>
      </c>
      <c r="C29" s="6" t="s">
        <v>98</v>
      </c>
      <c r="D29" s="27">
        <v>14.863</v>
      </c>
      <c r="E29" s="25"/>
      <c r="F29" s="51" t="s">
        <v>98</v>
      </c>
      <c r="G29" s="44" t="str">
        <f t="shared" si="0"/>
        <v>NA</v>
      </c>
      <c r="H29" s="31" t="str">
        <f t="shared" si="2"/>
        <v>NA</v>
      </c>
      <c r="I29" s="25"/>
    </row>
    <row r="30" spans="1:9" ht="15.75" customHeight="1" x14ac:dyDescent="0.3">
      <c r="A30" s="65"/>
      <c r="B30" s="13" t="s">
        <v>63</v>
      </c>
      <c r="C30" s="6" t="s">
        <v>98</v>
      </c>
      <c r="D30" s="27">
        <v>10.567</v>
      </c>
      <c r="E30" s="25"/>
      <c r="F30" s="51" t="s">
        <v>98</v>
      </c>
      <c r="G30" s="44" t="str">
        <f t="shared" si="0"/>
        <v>NA</v>
      </c>
      <c r="H30" s="31" t="str">
        <f t="shared" si="2"/>
        <v>NA</v>
      </c>
      <c r="I30" s="25"/>
    </row>
    <row r="31" spans="1:9" ht="15.75" customHeight="1" x14ac:dyDescent="0.3">
      <c r="A31" s="65"/>
      <c r="B31" s="13" t="s">
        <v>64</v>
      </c>
      <c r="C31" s="6" t="s">
        <v>98</v>
      </c>
      <c r="D31" s="27">
        <v>11.162000000000001</v>
      </c>
      <c r="E31" s="25"/>
      <c r="F31" s="51" t="s">
        <v>98</v>
      </c>
      <c r="G31" s="44" t="str">
        <f t="shared" si="0"/>
        <v>NA</v>
      </c>
      <c r="H31" s="31" t="str">
        <f t="shared" si="2"/>
        <v>NA</v>
      </c>
      <c r="I31" s="25"/>
    </row>
    <row r="32" spans="1:9" ht="15.75" customHeight="1" thickBot="1" x14ac:dyDescent="0.35">
      <c r="A32" s="66"/>
      <c r="B32" s="21" t="s">
        <v>65</v>
      </c>
      <c r="C32" s="35" t="s">
        <v>98</v>
      </c>
      <c r="D32" s="29">
        <v>12.093</v>
      </c>
      <c r="E32" s="25"/>
      <c r="F32" s="52" t="s">
        <v>98</v>
      </c>
      <c r="G32" s="46" t="str">
        <f t="shared" si="0"/>
        <v>NA</v>
      </c>
      <c r="H32" s="32" t="str">
        <f t="shared" si="2"/>
        <v>NA</v>
      </c>
      <c r="I32" s="25"/>
    </row>
    <row r="36" spans="1:9" ht="18" thickBot="1" x14ac:dyDescent="0.35"/>
    <row r="37" spans="1:9" ht="42" thickBot="1" x14ac:dyDescent="0.35">
      <c r="A37" s="38"/>
      <c r="B37" s="19" t="s">
        <v>97</v>
      </c>
      <c r="C37" s="7" t="s">
        <v>0</v>
      </c>
      <c r="D37" s="9" t="s">
        <v>128</v>
      </c>
      <c r="E37" s="24"/>
      <c r="F37" s="23" t="s">
        <v>129</v>
      </c>
      <c r="G37" s="7" t="s">
        <v>31</v>
      </c>
      <c r="H37" s="7" t="s">
        <v>66</v>
      </c>
      <c r="I37" s="9" t="s">
        <v>67</v>
      </c>
    </row>
    <row r="38" spans="1:9" ht="15" customHeight="1" x14ac:dyDescent="0.3">
      <c r="A38" s="68" t="s">
        <v>14</v>
      </c>
      <c r="B38" s="10" t="s">
        <v>100</v>
      </c>
      <c r="C38" s="30" t="s">
        <v>70</v>
      </c>
      <c r="D38" s="26">
        <v>7.8289999999999997</v>
      </c>
      <c r="E38" s="25"/>
      <c r="F38" s="40">
        <v>10.414</v>
      </c>
      <c r="G38" s="41">
        <f t="shared" ref="G38:G59" si="3">IF(OR(NET_NAME="NA",F:F="NA"),"NA",PACKAGE_LENGTH+F:F)</f>
        <v>18.242999999999999</v>
      </c>
      <c r="H38" s="41">
        <f t="shared" ref="H38:H46" si="4">IF(OR(NET_NAME="NA",F:F="NA"),"NA",G:G-AVERAGEA(DQS0_A_LENGTHS))</f>
        <v>-1.3245000000000005</v>
      </c>
      <c r="I38" s="73"/>
    </row>
    <row r="39" spans="1:9" ht="13.8" x14ac:dyDescent="0.3">
      <c r="A39" s="69"/>
      <c r="B39" s="11" t="s">
        <v>101</v>
      </c>
      <c r="C39" s="28" t="s">
        <v>69</v>
      </c>
      <c r="D39" s="27">
        <v>8.1519999999999992</v>
      </c>
      <c r="E39" s="25"/>
      <c r="F39" s="43">
        <v>11.321</v>
      </c>
      <c r="G39" s="44">
        <f t="shared" si="3"/>
        <v>19.472999999999999</v>
      </c>
      <c r="H39" s="44">
        <f t="shared" si="4"/>
        <v>-9.4500000000000028E-2</v>
      </c>
      <c r="I39" s="67"/>
    </row>
    <row r="40" spans="1:9" ht="13.8" x14ac:dyDescent="0.3">
      <c r="A40" s="69"/>
      <c r="B40" s="11" t="s">
        <v>102</v>
      </c>
      <c r="C40" s="28" t="s">
        <v>71</v>
      </c>
      <c r="D40" s="27">
        <v>6.7460000000000004</v>
      </c>
      <c r="E40" s="25"/>
      <c r="F40" s="43">
        <v>13.297000000000001</v>
      </c>
      <c r="G40" s="44">
        <f t="shared" si="3"/>
        <v>20.042999999999999</v>
      </c>
      <c r="H40" s="44">
        <f t="shared" si="4"/>
        <v>0.47550000000000026</v>
      </c>
      <c r="I40" s="67"/>
    </row>
    <row r="41" spans="1:9" ht="13.8" x14ac:dyDescent="0.3">
      <c r="A41" s="69"/>
      <c r="B41" s="11" t="s">
        <v>103</v>
      </c>
      <c r="C41" s="28" t="s">
        <v>72</v>
      </c>
      <c r="D41" s="27">
        <v>6.0419999999999998</v>
      </c>
      <c r="E41" s="25"/>
      <c r="F41" s="43">
        <v>14.877000000000001</v>
      </c>
      <c r="G41" s="44">
        <f t="shared" si="3"/>
        <v>20.919</v>
      </c>
      <c r="H41" s="44">
        <f t="shared" si="4"/>
        <v>1.3515000000000015</v>
      </c>
      <c r="I41" s="67"/>
    </row>
    <row r="42" spans="1:9" ht="13.8" x14ac:dyDescent="0.3">
      <c r="A42" s="69"/>
      <c r="B42" s="11" t="s">
        <v>104</v>
      </c>
      <c r="C42" s="28" t="s">
        <v>73</v>
      </c>
      <c r="D42" s="27">
        <v>6.8929999999999998</v>
      </c>
      <c r="E42" s="25"/>
      <c r="F42" s="43">
        <v>11.868</v>
      </c>
      <c r="G42" s="44">
        <f t="shared" si="3"/>
        <v>18.760999999999999</v>
      </c>
      <c r="H42" s="44">
        <f t="shared" si="4"/>
        <v>-0.80649999999999977</v>
      </c>
      <c r="I42" s="67"/>
    </row>
    <row r="43" spans="1:9" ht="13.8" x14ac:dyDescent="0.3">
      <c r="A43" s="69"/>
      <c r="B43" s="11" t="s">
        <v>105</v>
      </c>
      <c r="C43" s="28" t="s">
        <v>74</v>
      </c>
      <c r="D43" s="27">
        <v>6.8979999999999997</v>
      </c>
      <c r="E43" s="25"/>
      <c r="F43" s="43">
        <v>12.237</v>
      </c>
      <c r="G43" s="44">
        <f t="shared" si="3"/>
        <v>19.134999999999998</v>
      </c>
      <c r="H43" s="44">
        <f t="shared" si="4"/>
        <v>-0.43250000000000099</v>
      </c>
      <c r="I43" s="67"/>
    </row>
    <row r="44" spans="1:9" ht="13.8" x14ac:dyDescent="0.3">
      <c r="A44" s="69"/>
      <c r="B44" s="11" t="s">
        <v>106</v>
      </c>
      <c r="C44" s="28" t="s">
        <v>75</v>
      </c>
      <c r="D44" s="27">
        <v>7.4269999999999996</v>
      </c>
      <c r="E44" s="25"/>
      <c r="F44" s="43">
        <v>10.87</v>
      </c>
      <c r="G44" s="44">
        <f t="shared" si="3"/>
        <v>18.296999999999997</v>
      </c>
      <c r="H44" s="44">
        <f t="shared" si="4"/>
        <v>-1.270500000000002</v>
      </c>
      <c r="I44" s="67"/>
    </row>
    <row r="45" spans="1:9" ht="13.8" x14ac:dyDescent="0.3">
      <c r="A45" s="69"/>
      <c r="B45" s="11" t="s">
        <v>107</v>
      </c>
      <c r="C45" s="28" t="s">
        <v>76</v>
      </c>
      <c r="D45" s="27">
        <v>6.9450000000000003</v>
      </c>
      <c r="E45" s="25"/>
      <c r="F45" s="43">
        <v>11.379</v>
      </c>
      <c r="G45" s="44">
        <f t="shared" si="3"/>
        <v>18.323999999999998</v>
      </c>
      <c r="H45" s="44">
        <f t="shared" si="4"/>
        <v>-1.2435000000000009</v>
      </c>
      <c r="I45" s="67"/>
    </row>
    <row r="46" spans="1:9" ht="13.8" x14ac:dyDescent="0.3">
      <c r="A46" s="69"/>
      <c r="B46" s="11" t="s">
        <v>108</v>
      </c>
      <c r="C46" s="6" t="s">
        <v>77</v>
      </c>
      <c r="D46" s="27">
        <v>5.8029999999999999</v>
      </c>
      <c r="E46" s="25"/>
      <c r="F46" s="43">
        <v>12.500999999999999</v>
      </c>
      <c r="G46" s="44">
        <f t="shared" si="3"/>
        <v>18.303999999999998</v>
      </c>
      <c r="H46" s="44">
        <f t="shared" si="4"/>
        <v>-1.2635000000000005</v>
      </c>
      <c r="I46" s="67"/>
    </row>
    <row r="47" spans="1:9" ht="13.8" x14ac:dyDescent="0.3">
      <c r="A47" s="69"/>
      <c r="B47" s="11" t="s">
        <v>109</v>
      </c>
      <c r="C47" s="6" t="s">
        <v>79</v>
      </c>
      <c r="D47" s="27">
        <v>7.4539999999999997</v>
      </c>
      <c r="E47" s="25"/>
      <c r="F47" s="43">
        <v>12.622999999999999</v>
      </c>
      <c r="G47" s="44">
        <f t="shared" si="3"/>
        <v>20.076999999999998</v>
      </c>
      <c r="H47" s="57"/>
      <c r="I47" s="71">
        <f>IF(OR(NET_NAME="NA",F:F="NA"),"NA",AVERAGEA(DQS0_A_LENGTHS)-AVERAGEA(CLOCK_A_LENGHTS))</f>
        <v>-4.986500000000003</v>
      </c>
    </row>
    <row r="48" spans="1:9" ht="14.4" thickBot="1" x14ac:dyDescent="0.35">
      <c r="A48" s="70"/>
      <c r="B48" s="20" t="s">
        <v>110</v>
      </c>
      <c r="C48" s="35" t="s">
        <v>78</v>
      </c>
      <c r="D48" s="29">
        <v>8.2850000000000001</v>
      </c>
      <c r="E48" s="25"/>
      <c r="F48" s="45">
        <v>10.773</v>
      </c>
      <c r="G48" s="46">
        <f t="shared" si="3"/>
        <v>19.058</v>
      </c>
      <c r="H48" s="58"/>
      <c r="I48" s="72"/>
    </row>
    <row r="49" spans="1:9" ht="15" customHeight="1" x14ac:dyDescent="0.3">
      <c r="A49" s="68" t="s">
        <v>15</v>
      </c>
      <c r="B49" s="10" t="s">
        <v>111</v>
      </c>
      <c r="C49" s="30" t="s">
        <v>80</v>
      </c>
      <c r="D49" s="26">
        <v>13.417</v>
      </c>
      <c r="E49" s="25"/>
      <c r="F49" s="40">
        <v>12.73</v>
      </c>
      <c r="G49" s="41">
        <f t="shared" si="3"/>
        <v>26.146999999999998</v>
      </c>
      <c r="H49" s="41">
        <f t="shared" ref="H49:H57" si="5">IF(OR(NET_NAME="NA",F:F="NA"),"NA",G:G-AVERAGEA(DQS1_A_LENGTHS))</f>
        <v>-1.2465000000000011</v>
      </c>
      <c r="I49" s="59"/>
    </row>
    <row r="50" spans="1:9" ht="13.8" x14ac:dyDescent="0.3">
      <c r="A50" s="69"/>
      <c r="B50" s="11" t="s">
        <v>112</v>
      </c>
      <c r="C50" s="28" t="s">
        <v>81</v>
      </c>
      <c r="D50" s="27">
        <v>14.289</v>
      </c>
      <c r="E50" s="25"/>
      <c r="F50" s="43">
        <v>11.97</v>
      </c>
      <c r="G50" s="44">
        <f t="shared" si="3"/>
        <v>26.259</v>
      </c>
      <c r="H50" s="44">
        <f t="shared" si="5"/>
        <v>-1.1344999999999992</v>
      </c>
      <c r="I50" s="60"/>
    </row>
    <row r="51" spans="1:9" ht="13.8" x14ac:dyDescent="0.3">
      <c r="A51" s="69"/>
      <c r="B51" s="11" t="s">
        <v>113</v>
      </c>
      <c r="C51" s="28" t="s">
        <v>82</v>
      </c>
      <c r="D51" s="27">
        <v>13.654999999999999</v>
      </c>
      <c r="E51" s="25"/>
      <c r="F51" s="43">
        <v>12.715999999999999</v>
      </c>
      <c r="G51" s="44">
        <f t="shared" si="3"/>
        <v>26.370999999999999</v>
      </c>
      <c r="H51" s="44">
        <f t="shared" si="5"/>
        <v>-1.0225000000000009</v>
      </c>
      <c r="I51" s="60"/>
    </row>
    <row r="52" spans="1:9" ht="13.8" x14ac:dyDescent="0.3">
      <c r="A52" s="69"/>
      <c r="B52" s="11" t="s">
        <v>114</v>
      </c>
      <c r="C52" s="28" t="s">
        <v>83</v>
      </c>
      <c r="D52" s="27">
        <v>14.43</v>
      </c>
      <c r="E52" s="25"/>
      <c r="F52" s="43">
        <v>12.728</v>
      </c>
      <c r="G52" s="44">
        <f t="shared" si="3"/>
        <v>27.158000000000001</v>
      </c>
      <c r="H52" s="44">
        <f t="shared" si="5"/>
        <v>-0.23549999999999827</v>
      </c>
      <c r="I52" s="60"/>
    </row>
    <row r="53" spans="1:9" ht="13.8" x14ac:dyDescent="0.3">
      <c r="A53" s="69"/>
      <c r="B53" s="11" t="s">
        <v>115</v>
      </c>
      <c r="C53" s="28" t="s">
        <v>84</v>
      </c>
      <c r="D53" s="27">
        <v>17.327000000000002</v>
      </c>
      <c r="E53" s="25"/>
      <c r="F53" s="43">
        <v>11.423999999999999</v>
      </c>
      <c r="G53" s="44">
        <f t="shared" si="3"/>
        <v>28.751000000000001</v>
      </c>
      <c r="H53" s="44">
        <f t="shared" si="5"/>
        <v>1.3575000000000017</v>
      </c>
      <c r="I53" s="60"/>
    </row>
    <row r="54" spans="1:9" ht="13.8" x14ac:dyDescent="0.3">
      <c r="A54" s="69"/>
      <c r="B54" s="11" t="s">
        <v>116</v>
      </c>
      <c r="C54" s="28" t="s">
        <v>85</v>
      </c>
      <c r="D54" s="27">
        <v>13.188000000000001</v>
      </c>
      <c r="E54" s="25"/>
      <c r="F54" s="43">
        <v>12.858000000000001</v>
      </c>
      <c r="G54" s="44">
        <f t="shared" si="3"/>
        <v>26.045999999999999</v>
      </c>
      <c r="H54" s="44">
        <f t="shared" si="5"/>
        <v>-1.3475000000000001</v>
      </c>
      <c r="I54" s="60"/>
    </row>
    <row r="55" spans="1:9" ht="13.8" x14ac:dyDescent="0.3">
      <c r="A55" s="69"/>
      <c r="B55" s="11" t="s">
        <v>117</v>
      </c>
      <c r="C55" s="28" t="s">
        <v>86</v>
      </c>
      <c r="D55" s="27">
        <v>14.66</v>
      </c>
      <c r="E55" s="25"/>
      <c r="F55" s="43">
        <v>11.597</v>
      </c>
      <c r="G55" s="44">
        <f t="shared" si="3"/>
        <v>26.256999999999998</v>
      </c>
      <c r="H55" s="44">
        <f t="shared" si="5"/>
        <v>-1.1365000000000016</v>
      </c>
      <c r="I55" s="60"/>
    </row>
    <row r="56" spans="1:9" ht="13.8" x14ac:dyDescent="0.3">
      <c r="A56" s="69"/>
      <c r="B56" s="11" t="s">
        <v>118</v>
      </c>
      <c r="C56" s="28" t="s">
        <v>87</v>
      </c>
      <c r="D56" s="27">
        <v>14.279</v>
      </c>
      <c r="E56" s="25"/>
      <c r="F56" s="43">
        <v>12.46</v>
      </c>
      <c r="G56" s="44">
        <f t="shared" si="3"/>
        <v>26.739000000000001</v>
      </c>
      <c r="H56" s="44">
        <f t="shared" si="5"/>
        <v>-0.65449999999999875</v>
      </c>
      <c r="I56" s="60"/>
    </row>
    <row r="57" spans="1:9" ht="13.8" x14ac:dyDescent="0.3">
      <c r="A57" s="69"/>
      <c r="B57" s="11" t="s">
        <v>121</v>
      </c>
      <c r="C57" s="6" t="s">
        <v>88</v>
      </c>
      <c r="D57" s="27">
        <v>13.079000000000001</v>
      </c>
      <c r="E57" s="25"/>
      <c r="F57" s="43">
        <v>12.994999999999999</v>
      </c>
      <c r="G57" s="44">
        <f t="shared" si="3"/>
        <v>26.073999999999998</v>
      </c>
      <c r="H57" s="44">
        <f t="shared" si="5"/>
        <v>-1.3195000000000014</v>
      </c>
      <c r="I57" s="61"/>
    </row>
    <row r="58" spans="1:9" ht="13.8" x14ac:dyDescent="0.3">
      <c r="A58" s="69"/>
      <c r="B58" s="11" t="s">
        <v>119</v>
      </c>
      <c r="C58" s="6" t="s">
        <v>89</v>
      </c>
      <c r="D58" s="27">
        <v>13.981</v>
      </c>
      <c r="E58" s="25"/>
      <c r="F58" s="43">
        <v>14.225</v>
      </c>
      <c r="G58" s="44">
        <f t="shared" si="3"/>
        <v>28.206</v>
      </c>
      <c r="H58" s="57"/>
      <c r="I58" s="62">
        <f>IF(OR(NET_NAME="NA",F:F="NA"),"NA",AVERAGEA(DQS1_A_LENGTHS)-AVERAGEA(CLOCK_A_LENGHTS))</f>
        <v>2.8394999999999975</v>
      </c>
    </row>
    <row r="59" spans="1:9" ht="14.4" thickBot="1" x14ac:dyDescent="0.35">
      <c r="A59" s="70"/>
      <c r="B59" s="20" t="s">
        <v>120</v>
      </c>
      <c r="C59" s="35" t="s">
        <v>90</v>
      </c>
      <c r="D59" s="29">
        <v>14.118</v>
      </c>
      <c r="E59" s="25"/>
      <c r="F59" s="45">
        <v>12.462999999999999</v>
      </c>
      <c r="G59" s="46">
        <f t="shared" si="3"/>
        <v>26.581</v>
      </c>
      <c r="H59" s="58"/>
      <c r="I59" s="63"/>
    </row>
  </sheetData>
  <sheetProtection sheet="1" objects="1" scenarios="1"/>
  <mergeCells count="15">
    <mergeCell ref="A1:I1"/>
    <mergeCell ref="H19:H20"/>
    <mergeCell ref="K2:L2"/>
    <mergeCell ref="K6:L7"/>
    <mergeCell ref="H47:H48"/>
    <mergeCell ref="K12:L12"/>
    <mergeCell ref="H58:H59"/>
    <mergeCell ref="I49:I57"/>
    <mergeCell ref="I58:I59"/>
    <mergeCell ref="A3:A32"/>
    <mergeCell ref="H7:H8"/>
    <mergeCell ref="A49:A59"/>
    <mergeCell ref="A38:A48"/>
    <mergeCell ref="I47:I48"/>
    <mergeCell ref="I38:I46"/>
  </mergeCells>
  <phoneticPr fontId="2" type="noConversion"/>
  <conditionalFormatting sqref="A1:L1048576">
    <cfRule type="expression" dxfId="7" priority="1">
      <formula>CELL("protect",A1)=0</formula>
    </cfRule>
    <cfRule type="cellIs" dxfId="6" priority="2" stopIfTrue="1" operator="equal">
      <formula>"NA"</formula>
    </cfRule>
    <cfRule type="expression" priority="3" stopIfTrue="1">
      <formula>NOT(ISNUMBER(A1))</formula>
    </cfRule>
  </conditionalFormatting>
  <conditionalFormatting sqref="G3:G32">
    <cfRule type="colorScale" priority="217">
      <colorScale>
        <cfvo type="min"/>
        <cfvo type="percentile" val="50"/>
        <cfvo type="max"/>
        <color rgb="FF63BE7B"/>
        <color rgb="FFFFEB84"/>
        <color rgb="FFF8696B"/>
      </colorScale>
    </cfRule>
  </conditionalFormatting>
  <conditionalFormatting sqref="G38:G48">
    <cfRule type="colorScale" priority="9">
      <colorScale>
        <cfvo type="min"/>
        <cfvo type="percentile" val="50"/>
        <cfvo type="max"/>
        <color rgb="FF63BE7B"/>
        <color rgb="FFFFEB84"/>
        <color rgb="FFF8696B"/>
      </colorScale>
    </cfRule>
  </conditionalFormatting>
  <conditionalFormatting sqref="G49:G59">
    <cfRule type="colorScale" priority="10">
      <colorScale>
        <cfvo type="min"/>
        <cfvo type="percentile" val="50"/>
        <cfvo type="max"/>
        <color rgb="FF63BE7B"/>
        <color rgb="FFFFEB84"/>
        <color rgb="FFF8696B"/>
      </colorScale>
    </cfRule>
  </conditionalFormatting>
  <conditionalFormatting sqref="H3:H32">
    <cfRule type="cellIs" dxfId="5" priority="49" operator="between">
      <formula>-3.55</formula>
      <formula>3.55</formula>
    </cfRule>
    <cfRule type="cellIs" dxfId="4" priority="50" operator="notBetween">
      <formula>-3.55</formula>
      <formula>3.55</formula>
    </cfRule>
  </conditionalFormatting>
  <conditionalFormatting sqref="H38:H59">
    <cfRule type="cellIs" dxfId="3" priority="13" operator="notBetween">
      <formula>-1.42</formula>
      <formula>1.42</formula>
    </cfRule>
    <cfRule type="cellIs" dxfId="2" priority="14" operator="between">
      <formula>-1.42</formula>
      <formula>1.42</formula>
    </cfRule>
  </conditionalFormatting>
  <conditionalFormatting sqref="I47 I58">
    <cfRule type="cellIs" dxfId="1" priority="15" operator="notBetween">
      <formula>-12.07</formula>
      <formula>12.07</formula>
    </cfRule>
    <cfRule type="cellIs" dxfId="0" priority="16" operator="between">
      <formula>-12.07</formula>
      <formula>12.07</formula>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
  <sheetViews>
    <sheetView workbookViewId="0"/>
  </sheetViews>
  <sheetFormatPr defaultRowHeight="14.4" x14ac:dyDescent="0.3"/>
  <sheetData/>
  <pageMargins left="0.7" right="0.7" top="0.75" bottom="0.75" header="0.3" footer="0.3"/>
  <pageSetup paperSize="9" orientation="portrait" r:id="rId1"/>
  <headerFooter>
    <oddFooter>&amp;R&amp;1#&amp;"Arial"&amp;12&amp;KFF0000ST Restricted</oddFooter>
  </headerFooter>
  <customProperties>
    <customPr name="DCFIdentifier"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workbookViewId="0"/>
  </sheetViews>
  <sheetFormatPr defaultRowHeight="14.4" x14ac:dyDescent="0.3"/>
  <sheetData>
    <row r="1" spans="1:7" x14ac:dyDescent="0.3">
      <c r="A1" t="s">
        <v>1</v>
      </c>
      <c r="B1" t="s">
        <v>2</v>
      </c>
      <c r="C1" t="s">
        <v>3</v>
      </c>
      <c r="D1" t="s">
        <v>4</v>
      </c>
      <c r="E1" t="s">
        <v>5</v>
      </c>
      <c r="F1" t="s">
        <v>6</v>
      </c>
      <c r="G1" t="s">
        <v>7</v>
      </c>
    </row>
    <row r="2" spans="1:7" x14ac:dyDescent="0.3">
      <c r="A2" t="s">
        <v>8</v>
      </c>
      <c r="B2" t="s">
        <v>9</v>
      </c>
      <c r="C2" t="s">
        <v>10</v>
      </c>
      <c r="D2" t="s">
        <v>11</v>
      </c>
      <c r="E2" t="s">
        <v>12</v>
      </c>
      <c r="F2">
        <v>17</v>
      </c>
      <c r="G2" t="s">
        <v>13</v>
      </c>
    </row>
    <row r="3" spans="1:7" x14ac:dyDescent="0.3">
      <c r="A3" t="s">
        <v>35</v>
      </c>
      <c r="B3" t="s">
        <v>36</v>
      </c>
      <c r="C3" t="s">
        <v>37</v>
      </c>
      <c r="D3" t="s">
        <v>38</v>
      </c>
      <c r="E3" t="s">
        <v>39</v>
      </c>
      <c r="F3">
        <v>14</v>
      </c>
      <c r="G3" t="s">
        <v>40</v>
      </c>
    </row>
    <row r="4" spans="1:7" x14ac:dyDescent="0.3">
      <c r="A4" t="s">
        <v>46</v>
      </c>
      <c r="B4" t="s">
        <v>47</v>
      </c>
      <c r="C4" t="s">
        <v>48</v>
      </c>
      <c r="D4" t="s">
        <v>49</v>
      </c>
      <c r="E4" t="s">
        <v>50</v>
      </c>
      <c r="F4">
        <v>5</v>
      </c>
      <c r="G4" t="s">
        <v>51</v>
      </c>
    </row>
    <row r="5" spans="1:7" x14ac:dyDescent="0.3">
      <c r="A5" t="s">
        <v>46</v>
      </c>
      <c r="B5" t="s">
        <v>92</v>
      </c>
      <c r="C5" t="s">
        <v>93</v>
      </c>
      <c r="D5" t="s">
        <v>94</v>
      </c>
      <c r="E5" t="s">
        <v>95</v>
      </c>
      <c r="F5">
        <v>5</v>
      </c>
      <c r="G5" t="s">
        <v>96</v>
      </c>
    </row>
  </sheetData>
  <pageMargins left="0.7" right="0.7" top="0.75" bottom="0.75" header="0.3" footer="0.3"/>
  <pageSetup paperSize="9" orientation="portrait" r:id="rId1"/>
  <headerFooter>
    <oddFooter>&amp;R&amp;1#&amp;"Arial"&amp;12&amp;KFF0000ST Restricted</oddFooter>
  </headerFooter>
</worksheet>
</file>

<file path=docMetadata/LabelInfo.xml><?xml version="1.0" encoding="utf-8"?>
<clbl:labelList xmlns:clbl="http://schemas.microsoft.com/office/2020/mipLabelMetadata">
  <clbl:label id="{23add6c0-cfdb-4bb9-b90f-bf23b83aa6c0}" enabled="1" method="Privileged" siteId="{75e027c9-20d5-47d5-b82f-77d7cd041e8f}" contentBits="2"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Info</vt:lpstr>
      <vt:lpstr>LPDDR4</vt:lpstr>
      <vt:lpstr>Classified as UnClassified</vt:lpstr>
      <vt:lpstr>CLOCK_A_LENGHTS</vt:lpstr>
      <vt:lpstr>CLOCK_B_LENGHTS</vt:lpstr>
      <vt:lpstr>DQS0_A_LENGTHS</vt:lpstr>
      <vt:lpstr>DQS1_A_LENGTHS</vt:lpstr>
      <vt:lpstr>NET_NAME</vt:lpstr>
      <vt:lpstr>PACKAGE_LENGTH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2014-01-28T11:06:07Z</cp:lastPrinted>
  <dcterms:created xsi:type="dcterms:W3CDTF">2013-10-18T18:25:14Z</dcterms:created>
  <dcterms:modified xsi:type="dcterms:W3CDTF">2025-04-01T08:28:51Z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2023-08-25T13:55:57Z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e7de5612-ce81-4978-8f28-6a8a702db77e</vt:lpwstr>
  </property>
  <property fmtid="{D5CDD505-2E9C-101B-9397-08002B2CF9AE}" pid="8" name="MSIP_Label_23add6c0-cfdb-4bb9-b90f-bf23b83aa6c0_ContentBits">
    <vt:lpwstr>2</vt:lpwstr>
  </property>
</Properties>
</file>